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44" activeTab="2"/>
  </bookViews>
  <sheets>
    <sheet name="Отопление" sheetId="6" r:id="rId1"/>
    <sheet name="Гараж" sheetId="22" r:id="rId2"/>
    <sheet name="Справка по потреблению КУ" sheetId="26" r:id="rId3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F6" i="6" l="1"/>
  <c r="E6" i="6" l="1"/>
  <c r="D5" i="26" l="1"/>
  <c r="F7" i="6" l="1"/>
  <c r="F9" i="26" l="1"/>
  <c r="E5" i="26" l="1"/>
  <c r="E9" i="26"/>
  <c r="G7" i="22" l="1"/>
  <c r="G9" i="22" s="1"/>
</calcChain>
</file>

<file path=xl/sharedStrings.xml><?xml version="1.0" encoding="utf-8"?>
<sst xmlns="http://schemas.openxmlformats.org/spreadsheetml/2006/main" count="48" uniqueCount="42">
  <si>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</si>
  <si>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</si>
  <si>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</si>
  <si>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</si>
  <si>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</si>
  <si>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</si>
  <si>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</si>
  <si>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</si>
  <si>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</si>
  <si>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</si>
  <si>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</si>
  <si>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</si>
  <si>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</si>
  <si>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</si>
  <si>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</si>
  <si>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</si>
  <si>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</si>
  <si>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</si>
  <si>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</si>
  <si>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</si>
  <si>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</si>
  <si>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</si>
  <si>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</si>
  <si>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</si>
  <si>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</si>
  <si>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</si>
  <si>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</si>
  <si>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</si>
  <si>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</si>
  <si>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</si>
  <si>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</si>
  <si>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</si>
  <si>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</si>
  <si>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</si>
  <si>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</si>
  <si>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</si>
  <si>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</si>
  <si>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</si>
  <si>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1367,3 - площадь гаража</t>
  </si>
  <si>
    <t>показаний общего прибора учета тепловой энергии с 23.02.2018 по 22.03. 2018 г.</t>
  </si>
  <si>
    <t>Расчет платы за коммунальную услуги по гаражу за Март 2018 года</t>
  </si>
  <si>
    <t>СПРАВОЧНАЯ ИНФОРМАЦИЯ потребление коммунальных услуг в доме ул.Ак. Грушина, д.8 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</si>
</sst>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15" fillId="0" borderId="0" xfId="0" applyNumberFormat="1" applyFont="1"/>
    <xf numFmtId="165" fontId="12" fillId="2" borderId="1" xfId="1" applyNumberFormat="1" applyFont="1" applyFill="1" applyBorder="1" applyAlignment="1" applyProtection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7" fillId="0" borderId="0" xfId="1" applyNumberFormat="1" applyFont="1"/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8" fontId="21" fillId="0" borderId="1" xfId="0" applyNumberFormat="1" applyFont="1" applyBorder="1" applyAlignment="1">
      <alignment horizontal="center" wrapText="1"/>
    </xf>
    <xf numFmtId="168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172" fontId="14" fillId="0" borderId="0" xfId="1" applyNumberFormat="1" applyFont="1" applyBorder="1" applyProtection="1"/>
    <xf numFmtId="1" fontId="21" fillId="0" borderId="1" xfId="0" applyNumberFormat="1" applyFont="1" applyBorder="1" applyAlignment="1">
      <alignment horizontal="center" vertical="center" wrapText="1"/>
    </xf>
    <xf numFmtId="165" fontId="12" fillId="3" borderId="1" xfId="1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49" fontId="23" fillId="0" borderId="0" xfId="0" applyNumberFormat="1" applyFont="1"/>
    <xf numFmtId="0" fontId="23" fillId="0" borderId="0" xfId="0" applyFont="1" applyAlignment="1">
      <alignment horizontal="left"/>
    </xf>
    <xf numFmtId="0" fontId="23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8" fillId="2" borderId="0" xfId="6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</cellXfs>
  <cellStyles count="31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3.7109375" customWidth="1"/>
  </cols>
  <sheetData>
    <row r="1" spans="1:8" ht="18.75">
      <c r="F1" s="6"/>
    </row>
    <row r="2" spans="1:8" ht="18.75">
      <c r="A2" s="37" t="s">
        <v>1</v>
      </c>
      <c r="B2" s="37"/>
      <c r="C2" s="37"/>
      <c r="D2" s="37"/>
      <c r="E2" s="37"/>
      <c r="F2" s="37"/>
    </row>
    <row r="3" spans="1:8" ht="18.75">
      <c r="A3" s="37" t="s">
        <v>39</v>
      </c>
      <c r="B3" s="37"/>
      <c r="C3" s="37"/>
      <c r="D3" s="37"/>
      <c r="E3" s="37"/>
      <c r="F3" s="37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8" t="s">
        <v>2</v>
      </c>
      <c r="C5" s="4" t="s">
        <v>3</v>
      </c>
      <c r="D5" s="4" t="s">
        <v>5</v>
      </c>
      <c r="E5" s="4" t="s">
        <v>6</v>
      </c>
      <c r="F5" s="4" t="s">
        <v>7</v>
      </c>
    </row>
    <row r="6" spans="1:8" ht="48" customHeight="1">
      <c r="A6" s="9">
        <v>32159</v>
      </c>
      <c r="B6" s="5" t="s">
        <v>4</v>
      </c>
      <c r="C6" s="14">
        <v>5102.57</v>
      </c>
      <c r="D6" s="10">
        <v>5413.12</v>
      </c>
      <c r="E6" s="10">
        <f>D6-C6</f>
        <v>310.55000000000018</v>
      </c>
      <c r="F6" s="31">
        <f>E6</f>
        <v>310.55000000000018</v>
      </c>
      <c r="G6" s="33"/>
    </row>
    <row r="7" spans="1:8" ht="15.75">
      <c r="A7" s="42" t="s">
        <v>8</v>
      </c>
      <c r="B7" s="42"/>
      <c r="C7" s="42"/>
      <c r="D7" s="42"/>
      <c r="E7" s="42"/>
      <c r="F7" s="2">
        <f>9105.7+1367.3+1904.9</f>
        <v>12377.9</v>
      </c>
    </row>
    <row r="8" spans="1:8" ht="10.5" customHeight="1">
      <c r="A8" s="38"/>
      <c r="B8" s="38"/>
      <c r="C8" s="38"/>
      <c r="D8" s="38"/>
      <c r="E8" s="38"/>
      <c r="F8" s="38"/>
    </row>
    <row r="9" spans="1:8" ht="38.25" customHeight="1">
      <c r="A9" s="39" t="s">
        <v>35</v>
      </c>
      <c r="B9" s="39"/>
      <c r="C9" s="39"/>
      <c r="D9" s="39"/>
      <c r="E9" s="39"/>
      <c r="F9" s="29">
        <v>2.3E-2</v>
      </c>
    </row>
    <row r="10" spans="1:8">
      <c r="E10" s="12" t="s">
        <v>9</v>
      </c>
      <c r="F10" s="13">
        <v>26.47</v>
      </c>
    </row>
    <row r="11" spans="1:8">
      <c r="A11" s="40"/>
      <c r="B11" s="40"/>
      <c r="C11" s="40"/>
      <c r="D11" s="7"/>
    </row>
    <row r="12" spans="1:8">
      <c r="A12" s="11"/>
      <c r="B12" s="15"/>
      <c r="C12" s="41"/>
      <c r="D12" s="41"/>
    </row>
    <row r="14" spans="1:8">
      <c r="F14" s="34"/>
      <c r="G14" s="35"/>
      <c r="H14" s="36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43" t="s">
        <v>40</v>
      </c>
      <c r="B1" s="44"/>
      <c r="C1" s="44"/>
      <c r="D1" s="44"/>
      <c r="E1" s="44"/>
      <c r="F1" s="44"/>
      <c r="G1" s="44"/>
      <c r="H1" s="44"/>
    </row>
    <row r="3" spans="1:9" ht="18.75">
      <c r="A3" s="45" t="s">
        <v>10</v>
      </c>
      <c r="B3" s="45"/>
      <c r="C3" s="45"/>
      <c r="D3" s="45"/>
      <c r="E3" s="45"/>
      <c r="F3" s="6"/>
      <c r="G3" s="16">
        <v>3968.24</v>
      </c>
    </row>
    <row r="4" spans="1:9">
      <c r="A4" t="s">
        <v>11</v>
      </c>
      <c r="G4" s="16">
        <v>2</v>
      </c>
    </row>
    <row r="5" spans="1:9">
      <c r="A5" t="s">
        <v>12</v>
      </c>
      <c r="G5" s="16">
        <v>15</v>
      </c>
    </row>
    <row r="6" spans="1:9">
      <c r="A6" t="s">
        <v>36</v>
      </c>
      <c r="G6" s="17">
        <v>31.38</v>
      </c>
    </row>
    <row r="7" spans="1:9">
      <c r="A7" t="s">
        <v>37</v>
      </c>
      <c r="G7" s="17">
        <f>(G4*525+G3*3.53+G6*52.94+G6*2061.11)*0.014</f>
        <v>1139.5548667999999</v>
      </c>
    </row>
    <row r="9" spans="1:9" ht="21">
      <c r="A9" t="s">
        <v>13</v>
      </c>
      <c r="G9" s="18">
        <f>((G3*3.53+G4*525+G5*(24.08+28.86)+G6*2061.11+G7)/86+106.22*1367.3*0.064/4/86)</f>
        <v>976.66194840465118</v>
      </c>
      <c r="H9" s="19"/>
      <c r="I9" s="19"/>
    </row>
    <row r="13" spans="1:9">
      <c r="A13" t="s">
        <v>38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41</v>
      </c>
    </row>
    <row r="2" spans="1:7">
      <c r="A2" s="46" t="s">
        <v>14</v>
      </c>
      <c r="B2" s="46" t="s">
        <v>15</v>
      </c>
      <c r="C2" s="46" t="s">
        <v>16</v>
      </c>
      <c r="D2" s="46" t="s">
        <v>17</v>
      </c>
      <c r="E2" s="46" t="s">
        <v>18</v>
      </c>
      <c r="F2" s="46"/>
      <c r="G2" s="46"/>
    </row>
    <row r="3" spans="1:7">
      <c r="A3" s="46"/>
      <c r="B3" s="46"/>
      <c r="C3" s="46"/>
      <c r="D3" s="46"/>
      <c r="E3" s="46" t="s">
        <v>19</v>
      </c>
      <c r="F3" s="46"/>
      <c r="G3" s="46" t="s">
        <v>20</v>
      </c>
    </row>
    <row r="4" spans="1:7">
      <c r="A4" s="46"/>
      <c r="B4" s="46"/>
      <c r="C4" s="46"/>
      <c r="D4" s="46"/>
      <c r="E4" s="22" t="s">
        <v>21</v>
      </c>
      <c r="F4" s="22" t="s">
        <v>22</v>
      </c>
      <c r="G4" s="46"/>
    </row>
    <row r="5" spans="1:7">
      <c r="A5" s="23" t="s">
        <v>23</v>
      </c>
      <c r="B5" s="24" t="s">
        <v>24</v>
      </c>
      <c r="C5" s="25" t="s">
        <v>25</v>
      </c>
      <c r="D5" s="25">
        <f>Отопление!D6</f>
        <v>5413.12</v>
      </c>
      <c r="E5" s="26">
        <f>Отопление!F6-E6-F6</f>
        <v>284.05000000000018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v>25.9</v>
      </c>
      <c r="F6" s="27">
        <v>0.6</v>
      </c>
      <c r="G6" s="28"/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486</v>
      </c>
      <c r="F7" s="26">
        <v>10.8</v>
      </c>
      <c r="G7" s="26">
        <v>22.3</v>
      </c>
    </row>
    <row r="8" spans="1:7">
      <c r="A8" s="23" t="s">
        <v>27</v>
      </c>
      <c r="B8" s="24" t="s">
        <v>30</v>
      </c>
      <c r="C8" s="25" t="s">
        <v>29</v>
      </c>
      <c r="D8" s="32">
        <v>0</v>
      </c>
      <c r="E8" s="26">
        <v>914</v>
      </c>
      <c r="F8" s="26">
        <v>22.1</v>
      </c>
      <c r="G8" s="26">
        <v>22.3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f>E7+E8</f>
        <v>1400</v>
      </c>
      <c r="F9" s="26">
        <f>F7+F8</f>
        <v>32.900000000000006</v>
      </c>
      <c r="G9" s="26">
        <v>44.6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30">
        <v>51448</v>
      </c>
      <c r="F10" s="22"/>
      <c r="G10" s="22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2018-02-26T10:07:30Z</cp:lastPrinted>
  <dcterms:created xsi:type="dcterms:W3CDTF">2015-09-15T11:53:49Z</dcterms:created>
  <dcterms:modified xsi:type="dcterms:W3CDTF">2018-04-13T15:51:35Z</dcterms:modified>
</cp:coreProperties>
</file>