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230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</sheets>
  <calcPr calcId="152511"/>
</workbook>
</file>

<file path=xl/calcChain.xml><?xml version="1.0" encoding="utf-8"?>
<calcChain xmlns="http://schemas.openxmlformats.org/spreadsheetml/2006/main">
  <c r="D6" i="4" l="1"/>
  <c r="E7" i="1"/>
  <c r="G7" i="1" s="1"/>
  <c r="E8" i="1"/>
  <c r="G8" i="1" s="1"/>
  <c r="E9" i="1"/>
  <c r="G9" i="1" s="1"/>
  <c r="E10" i="1"/>
  <c r="G10" i="1" s="1"/>
  <c r="E7" i="2"/>
  <c r="F7" i="2" s="1"/>
  <c r="F8" i="2" s="1"/>
  <c r="C6" i="4" s="1"/>
  <c r="E6" i="4" s="1"/>
  <c r="E7" i="3"/>
  <c r="F8" i="3"/>
  <c r="C7" i="4" s="1"/>
  <c r="E11" i="1"/>
  <c r="E8" i="4"/>
  <c r="G12" i="1" l="1"/>
  <c r="C5" i="4" s="1"/>
  <c r="E5" i="4" s="1"/>
  <c r="E9" i="4" l="1"/>
  <c r="E13" i="4" s="1"/>
</calcChain>
</file>

<file path=xl/sharedStrings.xml><?xml version="1.0" encoding="utf-8"?>
<sst xmlns="http://schemas.openxmlformats.org/spreadsheetml/2006/main" count="73" uniqueCount="52">
  <si>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</si>
  <si>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</si>
  <si>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</si>
  <si>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</si>
  <si>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</si>
  <si>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</si>
  <si>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</si>
  <si>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</si>
  <si>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</si>
  <si>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</si>
  <si>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</si>
  <si>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</si>
  <si>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</si>
  <si>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</si>
  <si>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</si>
  <si>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</si>
  <si>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</si>
  <si>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</si>
  <si>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</si>
  <si>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</si>
  <si>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</si>
  <si>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</si>
  <si>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</si>
  <si>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</si>
  <si>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</si>
  <si>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</si>
  <si>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</si>
  <si>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</si>
  <si>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</si>
  <si>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</si>
  <si>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</si>
  <si>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</si>
  <si>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</si>
  <si>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</si>
  <si>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</si>
  <si>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</si>
  <si>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</si>
  <si>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</si>
  <si>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</si>
  <si>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</si>
  <si>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</si>
  <si>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</si>
  <si>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</si>
  <si>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</si>
  <si>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</si>
  <si>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</si>
  <si>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</si>
  <si>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</si>
  <si>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</si>
  <si>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Налог УСН</t>
  </si>
  <si>
    <t>Ноябрь</t>
  </si>
  <si>
    <t>ОТЧЕТ за Ноябрь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</si>
</sst>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164" fontId="12" fillId="0" borderId="6" xfId="1" applyFont="1" applyBorder="1" applyAlignment="1"/>
    <xf numFmtId="0" fontId="12" fillId="0" borderId="0" xfId="0" applyFont="1"/>
    <xf numFmtId="164" fontId="12" fillId="0" borderId="0" xfId="1" applyFont="1"/>
    <xf numFmtId="0" fontId="13" fillId="0" borderId="0" xfId="0" applyFont="1"/>
    <xf numFmtId="164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D11" sqref="D11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16384" width="8.85546875" style="3"/>
  </cols>
  <sheetData>
    <row r="1" spans="1:10" x14ac:dyDescent="0.3">
      <c r="A1" s="1" t="s">
        <v>32</v>
      </c>
      <c r="B1" s="2"/>
      <c r="C1" s="2"/>
      <c r="D1" s="2"/>
      <c r="E1" s="2"/>
      <c r="G1" s="20">
        <v>43063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G3" s="4" t="s">
        <v>50</v>
      </c>
    </row>
    <row r="4" spans="1:10" ht="19.5" thickBot="1" x14ac:dyDescent="0.35">
      <c r="A4" s="39" t="s">
        <v>1</v>
      </c>
      <c r="B4" s="35" t="s">
        <v>2</v>
      </c>
      <c r="C4" s="35" t="s">
        <v>3</v>
      </c>
      <c r="D4" s="35"/>
      <c r="E4" s="42" t="s">
        <v>4</v>
      </c>
      <c r="F4" s="42" t="s">
        <v>5</v>
      </c>
      <c r="G4" s="35" t="s">
        <v>6</v>
      </c>
    </row>
    <row r="5" spans="1:10" ht="19.5" thickBot="1" x14ac:dyDescent="0.35">
      <c r="A5" s="40"/>
      <c r="B5" s="35"/>
      <c r="C5" s="35"/>
      <c r="D5" s="35"/>
      <c r="E5" s="40"/>
      <c r="F5" s="40"/>
      <c r="G5" s="35"/>
    </row>
    <row r="6" spans="1:10" ht="19.5" thickBot="1" x14ac:dyDescent="0.35">
      <c r="A6" s="41"/>
      <c r="B6" s="35"/>
      <c r="C6" s="7" t="s">
        <v>7</v>
      </c>
      <c r="D6" s="8" t="s">
        <v>8</v>
      </c>
      <c r="E6" s="41"/>
      <c r="F6" s="41"/>
      <c r="G6" s="35"/>
    </row>
    <row r="7" spans="1:10" ht="61.5" customHeight="1" thickBot="1" x14ac:dyDescent="0.35">
      <c r="A7" s="9" t="s">
        <v>12</v>
      </c>
      <c r="B7" s="10" t="s">
        <v>13</v>
      </c>
      <c r="C7" s="10">
        <v>3692</v>
      </c>
      <c r="D7" s="10">
        <v>3735</v>
      </c>
      <c r="E7" s="11">
        <f>D7-C7</f>
        <v>43</v>
      </c>
      <c r="F7" s="10" t="s">
        <v>14</v>
      </c>
      <c r="G7" s="11">
        <f>E7*40</f>
        <v>1720</v>
      </c>
      <c r="H7" s="12"/>
    </row>
    <row r="8" spans="1:10" ht="61.5" customHeight="1" thickBot="1" x14ac:dyDescent="0.35">
      <c r="A8" s="13" t="s">
        <v>15</v>
      </c>
      <c r="B8" s="10" t="s">
        <v>16</v>
      </c>
      <c r="C8" s="10">
        <v>4863</v>
      </c>
      <c r="D8" s="10">
        <v>4963</v>
      </c>
      <c r="E8" s="11">
        <f>D8-C8</f>
        <v>100</v>
      </c>
      <c r="F8" s="10" t="s">
        <v>17</v>
      </c>
      <c r="G8" s="11">
        <f>E8*30</f>
        <v>3000</v>
      </c>
      <c r="H8" s="12"/>
    </row>
    <row r="9" spans="1:10" ht="61.5" customHeight="1" thickBot="1" x14ac:dyDescent="0.35">
      <c r="A9" s="13" t="s">
        <v>18</v>
      </c>
      <c r="B9" s="10" t="s">
        <v>19</v>
      </c>
      <c r="C9" s="10">
        <v>2946</v>
      </c>
      <c r="D9" s="10">
        <v>2956</v>
      </c>
      <c r="E9" s="11">
        <f>D9-C9</f>
        <v>10</v>
      </c>
      <c r="F9" s="10" t="s">
        <v>17</v>
      </c>
      <c r="G9" s="11">
        <f>E9*30</f>
        <v>300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4770</v>
      </c>
      <c r="D10" s="10">
        <v>4802</v>
      </c>
      <c r="E10" s="11">
        <f>D10-C10</f>
        <v>32</v>
      </c>
      <c r="F10" s="10">
        <v>1</v>
      </c>
      <c r="G10" s="11">
        <f>E10</f>
        <v>32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I11" s="14"/>
    </row>
    <row r="12" spans="1:10" ht="18" customHeight="1" thickBot="1" x14ac:dyDescent="0.35">
      <c r="A12" s="36" t="s">
        <v>9</v>
      </c>
      <c r="B12" s="37"/>
      <c r="C12" s="37"/>
      <c r="D12" s="37"/>
      <c r="E12" s="37"/>
      <c r="F12" s="38"/>
      <c r="G12" s="19">
        <f>SUM(G7:G11)</f>
        <v>5052</v>
      </c>
    </row>
    <row r="15" spans="1:10" x14ac:dyDescent="0.3">
      <c r="A15" s="3" t="s">
        <v>10</v>
      </c>
      <c r="C15" s="3" t="s">
        <v>11</v>
      </c>
    </row>
  </sheetData>
  <mergeCells count="7"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8" sqref="A8:E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43063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50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25</v>
      </c>
      <c r="D4" s="35"/>
      <c r="E4" s="42" t="s">
        <v>4</v>
      </c>
      <c r="F4" s="35" t="s">
        <v>30</v>
      </c>
    </row>
    <row r="5" spans="1:7" ht="19.5" thickBot="1" x14ac:dyDescent="0.35">
      <c r="A5" s="40"/>
      <c r="B5" s="35"/>
      <c r="C5" s="35"/>
      <c r="D5" s="35"/>
      <c r="E5" s="40"/>
      <c r="F5" s="35"/>
    </row>
    <row r="6" spans="1:7" ht="19.5" thickBot="1" x14ac:dyDescent="0.35">
      <c r="A6" s="41"/>
      <c r="B6" s="35"/>
      <c r="C6" s="7" t="s">
        <v>7</v>
      </c>
      <c r="D6" s="8" t="s">
        <v>8</v>
      </c>
      <c r="E6" s="41"/>
      <c r="F6" s="35"/>
    </row>
    <row r="7" spans="1:7" ht="61.5" customHeight="1" thickBot="1" x14ac:dyDescent="0.35">
      <c r="A7" s="9" t="s">
        <v>26</v>
      </c>
      <c r="B7" s="10" t="s">
        <v>27</v>
      </c>
      <c r="C7" s="10">
        <v>755</v>
      </c>
      <c r="D7" s="10">
        <v>759</v>
      </c>
      <c r="E7" s="11">
        <f>D7-C7</f>
        <v>4</v>
      </c>
      <c r="F7" s="11">
        <f>E7</f>
        <v>4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4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8" sqref="F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43063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50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31</v>
      </c>
      <c r="D4" s="35"/>
      <c r="E4" s="43" t="s">
        <v>46</v>
      </c>
      <c r="F4" s="44"/>
    </row>
    <row r="5" spans="1:7" ht="19.5" thickBot="1" x14ac:dyDescent="0.35">
      <c r="A5" s="40"/>
      <c r="B5" s="35"/>
      <c r="C5" s="35"/>
      <c r="D5" s="35"/>
      <c r="E5" s="45"/>
      <c r="F5" s="46"/>
    </row>
    <row r="6" spans="1:7" ht="19.5" thickBot="1" x14ac:dyDescent="0.35">
      <c r="A6" s="41"/>
      <c r="B6" s="35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727.19</v>
      </c>
      <c r="D7" s="10">
        <v>727.3</v>
      </c>
      <c r="E7" s="11">
        <f>D7-C7</f>
        <v>0.10999999999989996</v>
      </c>
      <c r="F7" s="11">
        <v>2.0699999999999998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2.0699999999999998</v>
      </c>
    </row>
    <row r="11" spans="1:7" x14ac:dyDescent="0.3">
      <c r="A11" s="3" t="s">
        <v>10</v>
      </c>
      <c r="C11" s="3" t="s">
        <v>11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D21" sqref="D20:D21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47" t="s">
        <v>51</v>
      </c>
      <c r="B1" s="47"/>
      <c r="C1" s="47"/>
      <c r="D1" s="47"/>
      <c r="E1" s="47"/>
    </row>
    <row r="2" spans="1:5" ht="15.75" x14ac:dyDescent="0.25">
      <c r="A2" s="47" t="s">
        <v>33</v>
      </c>
      <c r="B2" s="47"/>
      <c r="C2" s="47"/>
      <c r="D2" s="47"/>
      <c r="E2" s="47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Электричество!G12</f>
        <v>5052</v>
      </c>
      <c r="D5" s="27">
        <v>3.53</v>
      </c>
      <c r="E5" s="27">
        <f>C5*D5/115</f>
        <v>155.07443478260868</v>
      </c>
    </row>
    <row r="6" spans="1:5" ht="15" outlineLevel="1" x14ac:dyDescent="0.2">
      <c r="A6" s="25">
        <v>2</v>
      </c>
      <c r="B6" s="26" t="s">
        <v>40</v>
      </c>
      <c r="C6" s="27">
        <f>Вода!F8</f>
        <v>4</v>
      </c>
      <c r="D6" s="27">
        <f>24.08+28.86</f>
        <v>52.94</v>
      </c>
      <c r="E6" s="27">
        <f>C6*D6/115</f>
        <v>1.8413913043478261</v>
      </c>
    </row>
    <row r="7" spans="1:5" ht="15" outlineLevel="1" x14ac:dyDescent="0.2">
      <c r="A7" s="25">
        <v>3</v>
      </c>
      <c r="B7" s="26" t="s">
        <v>41</v>
      </c>
      <c r="C7" s="27">
        <f>Тепло!F8</f>
        <v>2.0699999999999998</v>
      </c>
      <c r="D7" s="27">
        <v>2061.11</v>
      </c>
      <c r="E7" s="27">
        <v>37.17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9" spans="1:5" ht="18" customHeight="1" outlineLevel="1" x14ac:dyDescent="0.2">
      <c r="A9" s="25">
        <v>5</v>
      </c>
      <c r="B9" s="26" t="s">
        <v>49</v>
      </c>
      <c r="C9" s="27"/>
      <c r="D9" s="27"/>
      <c r="E9" s="27">
        <f>(E5+E6+E7+E8)*0.01</f>
        <v>2.0625973913043474</v>
      </c>
    </row>
    <row r="11" spans="1:5" s="28" customFormat="1" ht="15" x14ac:dyDescent="0.2">
      <c r="B11" s="28" t="s">
        <v>10</v>
      </c>
      <c r="D11" s="28" t="s">
        <v>43</v>
      </c>
      <c r="E11" s="29"/>
    </row>
    <row r="13" spans="1:5" ht="18" x14ac:dyDescent="0.25">
      <c r="B13" s="30" t="s">
        <v>44</v>
      </c>
      <c r="E13" s="31">
        <f>SUM(E5:E9)</f>
        <v>208.32233652173909</v>
      </c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Электричество</vt:lpstr>
      <vt:lpstr>Вода</vt:lpstr>
      <vt:lpstr>Тепло</vt:lpstr>
      <vt:lpstr>Расчет платы на один гараж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2017-12-18T14:32:27Z</dcterms:modified>
</cp:coreProperties>
</file>